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5480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46" i="1"/>
  <c r="G39"/>
  <c r="F39"/>
  <c r="H38"/>
  <c r="H37"/>
  <c r="H36"/>
  <c r="H35"/>
  <c r="H34"/>
  <c r="G29"/>
  <c r="F29"/>
  <c r="H28"/>
  <c r="H27"/>
  <c r="G25"/>
  <c r="F25"/>
  <c r="F30" s="1"/>
  <c r="F42" s="1"/>
  <c r="H23"/>
  <c r="H22"/>
  <c r="H21"/>
  <c r="H20"/>
  <c r="H18"/>
  <c r="H30" l="1"/>
  <c r="H42" s="1"/>
  <c r="H25"/>
  <c r="H29"/>
  <c r="G30"/>
  <c r="G42" s="1"/>
  <c r="H39"/>
</calcChain>
</file>

<file path=xl/comments1.xml><?xml version="1.0" encoding="utf-8"?>
<comments xmlns="http://schemas.openxmlformats.org/spreadsheetml/2006/main">
  <authors>
    <author>Autor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22% ATIVOS - IPMT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 xml:space="preserve">11% ATIVOS - IPMT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11% INATIVOS TOTAL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11% PENSIONISTAS TOTAL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22% IPMT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Unidade Gestora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Resultado dos investimentos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Sempre Zero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Aportes Financeiros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Balancete Analítico da Despesa Paga por Elemento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Soma Custeio Administrativo RPPS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Base TOTAL ATIVOS</t>
        </r>
      </text>
    </comment>
    <comment ref="A50" authorId="0">
      <text>
        <r>
          <rPr>
            <b/>
            <sz val="8"/>
            <color indexed="81"/>
            <rFont val="Tahoma"/>
            <family val="2"/>
          </rPr>
          <t>Base TOTAL ATIVOS - IPMT</t>
        </r>
      </text>
    </comment>
    <comment ref="A51" authorId="0">
      <text>
        <r>
          <rPr>
            <b/>
            <sz val="8"/>
            <color indexed="81"/>
            <rFont val="Tahoma"/>
            <family val="2"/>
          </rPr>
          <t>Base TOTAL ATIVOS</t>
        </r>
      </text>
    </comment>
    <comment ref="A52" authorId="0">
      <text>
        <r>
          <rPr>
            <b/>
            <sz val="8"/>
            <color indexed="81"/>
            <rFont val="Tahoma"/>
            <family val="2"/>
          </rPr>
          <t>Base TOTAL INATIVOS. Lembrar do valor de base referente aos inativos pagos pela PMT.</t>
        </r>
      </text>
    </comment>
    <comment ref="A53" authorId="0">
      <text>
        <r>
          <rPr>
            <b/>
            <sz val="8"/>
            <color indexed="81"/>
            <rFont val="Tahoma"/>
            <family val="2"/>
          </rPr>
          <t>Base TOTAL PENSIONISTAS</t>
        </r>
      </text>
    </comment>
  </commentList>
</comments>
</file>

<file path=xl/sharedStrings.xml><?xml version="1.0" encoding="utf-8"?>
<sst xmlns="http://schemas.openxmlformats.org/spreadsheetml/2006/main" count="77" uniqueCount="58">
  <si>
    <t>DEMONSTRATIVO DAS RECEITAS E DESPESAS PREVIDENCIÁRIAS DO REGIME PRÓPRIO DE PREVIDÊNCIA DO MUNICÍPIO DE TAUBATÉ</t>
  </si>
  <si>
    <t>1. Ente da Federação: Prefeitura Municipal de Taubaté</t>
  </si>
  <si>
    <t>2. UF: SP</t>
  </si>
  <si>
    <t>3. CNPJ: 45.176.005/0001-08</t>
  </si>
  <si>
    <t>4. Exercício: 2011</t>
  </si>
  <si>
    <t>Valores em reais</t>
  </si>
  <si>
    <t>Total</t>
  </si>
  <si>
    <t>Discriminação</t>
  </si>
  <si>
    <t>Julho</t>
  </si>
  <si>
    <t>Agosto</t>
  </si>
  <si>
    <t>Acumulado</t>
  </si>
  <si>
    <t>no Período</t>
  </si>
  <si>
    <t>Alíquotas</t>
  </si>
  <si>
    <t>-Civis</t>
  </si>
  <si>
    <t>Início Vigência</t>
  </si>
  <si>
    <t>Ativos</t>
  </si>
  <si>
    <t>11% - 10/08/2000</t>
  </si>
  <si>
    <t>Inativos</t>
  </si>
  <si>
    <t>11% - 01/10/2005</t>
  </si>
  <si>
    <t>Pensionistas</t>
  </si>
  <si>
    <t>Entes</t>
  </si>
  <si>
    <t>22% - 10/08/2000</t>
  </si>
  <si>
    <t>Origem dos Recursos</t>
  </si>
  <si>
    <t>Total Acumulado</t>
  </si>
  <si>
    <t>Contribuição do ente relativa à remuneração dos servidores civis</t>
  </si>
  <si>
    <t>Contribuição dos servidores civis ativos</t>
  </si>
  <si>
    <t>Contribuição dos servidores civis inativos</t>
  </si>
  <si>
    <t>Contribuição dos servidores civis pensionisas</t>
  </si>
  <si>
    <t>Contribuição da Unidade Gestora relativa a remuneração dos Servidores do Regime Próprio</t>
  </si>
  <si>
    <t xml:space="preserve">Contribuição arrecadada diretamente pela Unidade Gestora </t>
  </si>
  <si>
    <t>Resultado das aplicações de recursos</t>
  </si>
  <si>
    <t>Recebimentos oriundos da compensação finaceira</t>
  </si>
  <si>
    <t>Outras (Aportes Financeiros - F.R.P.)</t>
  </si>
  <si>
    <t>Total da Receita</t>
  </si>
  <si>
    <t>Utilização de Recursos</t>
  </si>
  <si>
    <t>Proventos e Pensões dos civis</t>
  </si>
  <si>
    <t>Despesas Administrativas</t>
  </si>
  <si>
    <t>Despesas com Aplicações de Recursos</t>
  </si>
  <si>
    <t>Pagamentos decorrentes compensação financeira</t>
  </si>
  <si>
    <t>Outras Despesas (salário família folhas inativos)</t>
  </si>
  <si>
    <t>Total de Despesas</t>
  </si>
  <si>
    <t>Resultado da Diferença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</si>
  <si>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</si>
  <si>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Saldo Financeiro do RRPS (disponibilidade de caixa + aplicações)</t>
  </si>
  <si>
    <t>Remuneração de Servidores Ativos</t>
  </si>
  <si>
    <t>Bases de cálculo</t>
  </si>
  <si>
    <t>Do ente em relação ao servidor ativo civis</t>
  </si>
  <si>
    <t>Da contribuição dos servidores ativos</t>
  </si>
  <si>
    <t>Da contribuição dos inativos civis</t>
  </si>
  <si>
    <t>Da contribuição dos pensionistas civis</t>
  </si>
  <si>
    <t>Dados do Órgão ou Entidade Gestora da Previdência</t>
  </si>
  <si>
    <t>Nome: INSTITUTO DE PREVIDÊNCIA DO MUNICÍPIO DE TAUBATÉ</t>
  </si>
  <si>
    <t>CNPJ: 72.311.392/0001-10</t>
  </si>
  <si>
    <t>Dados do Responsável pelo preenchimento do Demonstrativo</t>
  </si>
  <si>
    <t>Nome: Natallyne Karenn Colósimo</t>
  </si>
  <si>
    <t>Fone: 0xx12-36324166</t>
  </si>
  <si>
    <t>Fax: 0xx12-36295277</t>
  </si>
  <si>
    <t>E-mail: natallyne@ipmt.sp.gov.br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</si>
</sst>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16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sz val="11.5"/>
      <color theme="1"/>
      <name val="Times New Roman"/>
      <family val="1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49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/>
    <xf numFmtId="164" fontId="2" fillId="0" borderId="0" xfId="1" applyFont="1"/>
    <xf numFmtId="4" fontId="2" fillId="0" borderId="3" xfId="0" applyNumberFormat="1" applyFont="1" applyBorder="1" applyAlignment="1">
      <alignment horizontal="right"/>
    </xf>
    <xf numFmtId="44" fontId="2" fillId="0" borderId="0" xfId="0" applyNumberFormat="1" applyFont="1"/>
    <xf numFmtId="4" fontId="3" fillId="0" borderId="3" xfId="0" applyNumberFormat="1" applyFont="1" applyBorder="1"/>
    <xf numFmtId="4" fontId="2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4" fontId="2" fillId="0" borderId="12" xfId="0" applyNumberFormat="1" applyFont="1" applyBorder="1" applyAlignment="1"/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showGridLines="0" tabSelected="1" topLeftCell="A7" workbookViewId="0">
      <selection activeCell="G22" sqref="G22"/>
    </sheetView>
  </sheetViews>
  <sheetFormatPr defaultRowHeight="15"/>
  <cols>
    <col min="1" max="1" width="9.85546875" bestFit="1" customWidth="1"/>
    <col min="5" max="5" width="6.140625" customWidth="1"/>
    <col min="6" max="6" width="16.85546875" customWidth="1"/>
    <col min="7" max="7" width="16.5703125" customWidth="1"/>
    <col min="8" max="8" width="14.7109375" customWidth="1"/>
    <col min="9" max="9" width="13.140625" bestFit="1" customWidth="1"/>
    <col min="10" max="10" width="16" bestFit="1" customWidth="1"/>
  </cols>
  <sheetData>
    <row r="1" spans="1:11" ht="15.95" customHeight="1">
      <c r="A1" s="33" t="s">
        <v>0</v>
      </c>
      <c r="B1" s="33"/>
      <c r="C1" s="33"/>
      <c r="D1" s="33"/>
      <c r="E1" s="33"/>
      <c r="F1" s="33"/>
      <c r="G1" s="33"/>
      <c r="H1" s="33"/>
      <c r="I1" s="1"/>
      <c r="J1" s="1"/>
      <c r="K1" s="1"/>
    </row>
    <row r="2" spans="1:11" ht="15.95" customHeight="1" thickBot="1">
      <c r="A2" s="34"/>
      <c r="B2" s="34"/>
      <c r="C2" s="34"/>
      <c r="D2" s="34"/>
      <c r="E2" s="34"/>
      <c r="F2" s="34"/>
      <c r="G2" s="34"/>
      <c r="H2" s="34"/>
      <c r="I2" s="1"/>
      <c r="J2" s="1"/>
      <c r="K2" s="1"/>
    </row>
    <row r="3" spans="1:11" ht="15.75">
      <c r="A3" s="35" t="s">
        <v>1</v>
      </c>
      <c r="B3" s="35"/>
      <c r="C3" s="35"/>
      <c r="D3" s="35"/>
      <c r="E3" s="35"/>
      <c r="F3" s="35"/>
      <c r="G3" s="36" t="s">
        <v>2</v>
      </c>
      <c r="H3" s="36"/>
      <c r="I3" s="2"/>
      <c r="J3" s="2"/>
      <c r="K3" s="3"/>
    </row>
    <row r="4" spans="1:11" ht="16.5" thickBot="1">
      <c r="A4" s="38" t="s">
        <v>3</v>
      </c>
      <c r="B4" s="38"/>
      <c r="C4" s="38"/>
      <c r="D4" s="38"/>
      <c r="E4" s="38"/>
      <c r="F4" s="38"/>
      <c r="G4" s="39" t="s">
        <v>4</v>
      </c>
      <c r="H4" s="39"/>
      <c r="I4" s="2"/>
      <c r="J4" s="2"/>
      <c r="K4" s="3"/>
    </row>
    <row r="5" spans="1:11" ht="15.75">
      <c r="A5" s="4"/>
      <c r="B5" s="4"/>
      <c r="C5" s="4"/>
      <c r="D5" s="4"/>
      <c r="E5" s="4"/>
      <c r="F5" s="4"/>
      <c r="G5" s="4"/>
      <c r="H5" s="5" t="s">
        <v>5</v>
      </c>
      <c r="I5" s="3"/>
      <c r="J5" s="3"/>
      <c r="K5" s="3"/>
    </row>
    <row r="6" spans="1:11" ht="15.75">
      <c r="A6" s="6"/>
      <c r="B6" s="6"/>
      <c r="C6" s="6"/>
      <c r="D6" s="6"/>
      <c r="E6" s="6"/>
      <c r="F6" s="6"/>
      <c r="G6" s="6"/>
      <c r="H6" s="7" t="s">
        <v>6</v>
      </c>
      <c r="I6" s="3"/>
      <c r="J6" s="3"/>
      <c r="K6" s="3"/>
    </row>
    <row r="7" spans="1:11" ht="15.75">
      <c r="A7" s="40" t="s">
        <v>7</v>
      </c>
      <c r="B7" s="40"/>
      <c r="C7" s="40"/>
      <c r="D7" s="40"/>
      <c r="E7" s="40"/>
      <c r="F7" s="7" t="s">
        <v>8</v>
      </c>
      <c r="G7" s="7" t="s">
        <v>9</v>
      </c>
      <c r="H7" s="7" t="s">
        <v>10</v>
      </c>
      <c r="I7" s="3"/>
      <c r="J7" s="3"/>
      <c r="K7" s="3"/>
    </row>
    <row r="8" spans="1:11" ht="16.5" thickBot="1">
      <c r="A8" s="6"/>
      <c r="B8" s="6"/>
      <c r="C8" s="6"/>
      <c r="D8" s="6"/>
      <c r="E8" s="6"/>
      <c r="F8" s="6"/>
      <c r="G8" s="6"/>
      <c r="H8" s="7" t="s">
        <v>11</v>
      </c>
      <c r="I8" s="3"/>
      <c r="J8" s="3"/>
      <c r="K8" s="3"/>
    </row>
    <row r="9" spans="1:11" ht="15.75">
      <c r="A9" s="8" t="s">
        <v>12</v>
      </c>
      <c r="B9" s="4"/>
      <c r="C9" s="4"/>
      <c r="D9" s="4"/>
      <c r="E9" s="4"/>
      <c r="F9" s="4"/>
      <c r="G9" s="4"/>
      <c r="H9" s="4"/>
      <c r="I9" s="3"/>
      <c r="J9" s="3"/>
      <c r="K9" s="3"/>
    </row>
    <row r="10" spans="1:11" ht="15.75">
      <c r="A10" s="9" t="s">
        <v>13</v>
      </c>
      <c r="B10" s="6"/>
      <c r="C10" s="6"/>
      <c r="D10" s="6"/>
      <c r="E10" s="1"/>
      <c r="F10" s="7" t="s">
        <v>14</v>
      </c>
      <c r="G10" s="7" t="s">
        <v>14</v>
      </c>
      <c r="H10" s="6"/>
      <c r="I10" s="6"/>
      <c r="J10" s="6"/>
      <c r="K10" s="6"/>
    </row>
    <row r="11" spans="1:11" ht="15.75">
      <c r="A11" s="6" t="s">
        <v>15</v>
      </c>
      <c r="B11" s="6"/>
      <c r="C11" s="6"/>
      <c r="D11" s="6"/>
      <c r="E11" s="6"/>
      <c r="F11" s="10" t="s">
        <v>16</v>
      </c>
      <c r="G11" s="10" t="s">
        <v>16</v>
      </c>
      <c r="H11" s="6"/>
      <c r="I11" s="6"/>
      <c r="J11" s="6"/>
      <c r="K11" s="6"/>
    </row>
    <row r="12" spans="1:11" ht="15.75">
      <c r="A12" s="6" t="s">
        <v>17</v>
      </c>
      <c r="B12" s="6"/>
      <c r="C12" s="6"/>
      <c r="D12" s="6"/>
      <c r="E12" s="6"/>
      <c r="F12" s="10" t="s">
        <v>18</v>
      </c>
      <c r="G12" s="10" t="s">
        <v>18</v>
      </c>
      <c r="H12" s="6"/>
      <c r="I12" s="6"/>
      <c r="J12" s="6"/>
      <c r="K12" s="6"/>
    </row>
    <row r="13" spans="1:11" ht="15.75">
      <c r="A13" s="6" t="s">
        <v>19</v>
      </c>
      <c r="B13" s="6"/>
      <c r="C13" s="6"/>
      <c r="D13" s="6"/>
      <c r="E13" s="6"/>
      <c r="F13" s="10" t="s">
        <v>18</v>
      </c>
      <c r="G13" s="10" t="s">
        <v>18</v>
      </c>
      <c r="H13" s="6"/>
      <c r="I13" s="6"/>
      <c r="J13" s="6"/>
      <c r="K13" s="6"/>
    </row>
    <row r="14" spans="1:11" ht="15.75">
      <c r="A14" s="6" t="s">
        <v>20</v>
      </c>
      <c r="B14" s="6"/>
      <c r="C14" s="6"/>
      <c r="D14" s="6"/>
      <c r="E14" s="6"/>
      <c r="F14" s="10" t="s">
        <v>21</v>
      </c>
      <c r="G14" s="10" t="s">
        <v>21</v>
      </c>
      <c r="H14" s="6"/>
      <c r="I14" s="6"/>
      <c r="J14" s="6"/>
      <c r="K14" s="6"/>
    </row>
    <row r="15" spans="1:11" ht="15.75">
      <c r="A15" s="41"/>
      <c r="B15" s="41"/>
      <c r="C15" s="41"/>
      <c r="D15" s="41"/>
      <c r="E15" s="41"/>
      <c r="F15" s="41"/>
      <c r="G15" s="41"/>
      <c r="H15" s="41"/>
      <c r="I15" s="6"/>
      <c r="J15" s="6"/>
      <c r="K15" s="6"/>
    </row>
    <row r="16" spans="1:11" ht="15.75">
      <c r="A16" s="42" t="s">
        <v>22</v>
      </c>
      <c r="B16" s="42"/>
      <c r="C16" s="42"/>
      <c r="D16" s="6"/>
      <c r="E16" s="6"/>
      <c r="F16" s="7"/>
      <c r="G16" s="7"/>
      <c r="H16" s="7"/>
      <c r="I16" s="6"/>
      <c r="J16" s="6"/>
      <c r="K16" s="6"/>
    </row>
    <row r="17" spans="1:11" ht="31.5">
      <c r="A17" s="43" t="s">
        <v>13</v>
      </c>
      <c r="B17" s="44"/>
      <c r="C17" s="44"/>
      <c r="D17" s="44"/>
      <c r="E17" s="45"/>
      <c r="F17" s="11" t="s">
        <v>8</v>
      </c>
      <c r="G17" s="11" t="s">
        <v>9</v>
      </c>
      <c r="H17" s="12" t="s">
        <v>23</v>
      </c>
      <c r="I17" s="6"/>
      <c r="J17" s="6"/>
      <c r="K17" s="6"/>
    </row>
    <row r="18" spans="1:11" ht="15.75">
      <c r="A18" s="46" t="s">
        <v>24</v>
      </c>
      <c r="B18" s="46"/>
      <c r="C18" s="46"/>
      <c r="D18" s="46"/>
      <c r="E18" s="46"/>
      <c r="F18" s="47">
        <v>3305872.06</v>
      </c>
      <c r="G18" s="47">
        <v>3341435.49</v>
      </c>
      <c r="H18" s="47">
        <f>F18+G18</f>
        <v>6647307.5500000007</v>
      </c>
      <c r="I18" s="6"/>
      <c r="J18" s="6"/>
      <c r="K18" s="6"/>
    </row>
    <row r="19" spans="1:11" ht="15.75">
      <c r="A19" s="46"/>
      <c r="B19" s="46"/>
      <c r="C19" s="46"/>
      <c r="D19" s="46"/>
      <c r="E19" s="46"/>
      <c r="F19" s="47"/>
      <c r="G19" s="47"/>
      <c r="H19" s="47"/>
      <c r="I19" s="6"/>
      <c r="J19" s="6"/>
      <c r="K19" s="6"/>
    </row>
    <row r="20" spans="1:11" ht="15.75">
      <c r="A20" s="37" t="s">
        <v>25</v>
      </c>
      <c r="B20" s="37"/>
      <c r="C20" s="37"/>
      <c r="D20" s="37"/>
      <c r="E20" s="37"/>
      <c r="F20" s="13">
        <v>1652934.84</v>
      </c>
      <c r="G20" s="13">
        <v>1671060.31</v>
      </c>
      <c r="H20" s="13">
        <f t="shared" ref="H20:H28" si="0">SUM(F20:G20)</f>
        <v>3323995.1500000004</v>
      </c>
      <c r="I20" s="6"/>
      <c r="J20" s="14"/>
      <c r="K20" s="6"/>
    </row>
    <row r="21" spans="1:11" ht="15.75">
      <c r="A21" s="37" t="s">
        <v>26</v>
      </c>
      <c r="B21" s="37"/>
      <c r="C21" s="37"/>
      <c r="D21" s="37"/>
      <c r="E21" s="37"/>
      <c r="F21" s="15">
        <v>95615.03</v>
      </c>
      <c r="G21" s="15">
        <v>97199.58</v>
      </c>
      <c r="H21" s="15">
        <f>F21+G21</f>
        <v>192814.61</v>
      </c>
      <c r="I21" s="6"/>
      <c r="J21" s="14"/>
      <c r="K21" s="6"/>
    </row>
    <row r="22" spans="1:11" ht="15.75">
      <c r="A22" s="37" t="s">
        <v>27</v>
      </c>
      <c r="B22" s="37"/>
      <c r="C22" s="37"/>
      <c r="D22" s="37"/>
      <c r="E22" s="37"/>
      <c r="F22" s="13">
        <v>11177.36</v>
      </c>
      <c r="G22" s="13">
        <v>11177.36</v>
      </c>
      <c r="H22" s="13">
        <f t="shared" si="0"/>
        <v>22354.720000000001</v>
      </c>
      <c r="I22" s="6"/>
      <c r="J22" s="16"/>
      <c r="K22" s="6"/>
    </row>
    <row r="23" spans="1:11" ht="15.75">
      <c r="A23" s="46" t="s">
        <v>28</v>
      </c>
      <c r="B23" s="46"/>
      <c r="C23" s="46"/>
      <c r="D23" s="46"/>
      <c r="E23" s="46"/>
      <c r="F23" s="47">
        <v>10352.94</v>
      </c>
      <c r="G23" s="47">
        <v>8984.36</v>
      </c>
      <c r="H23" s="47">
        <f>F23+G23</f>
        <v>19337.300000000003</v>
      </c>
      <c r="I23" s="6"/>
      <c r="J23" s="6"/>
      <c r="K23" s="6"/>
    </row>
    <row r="24" spans="1:11" ht="15.75">
      <c r="A24" s="46"/>
      <c r="B24" s="46"/>
      <c r="C24" s="46"/>
      <c r="D24" s="46"/>
      <c r="E24" s="46"/>
      <c r="F24" s="47"/>
      <c r="G24" s="47"/>
      <c r="H24" s="47"/>
      <c r="I24" s="6"/>
      <c r="J24" s="6"/>
      <c r="K24" s="6"/>
    </row>
    <row r="25" spans="1:11" ht="15.75" customHeight="1">
      <c r="A25" s="46" t="s">
        <v>29</v>
      </c>
      <c r="B25" s="46"/>
      <c r="C25" s="46"/>
      <c r="D25" s="46"/>
      <c r="E25" s="46"/>
      <c r="F25" s="48">
        <f>191230.04+22354.71+5176.48</f>
        <v>218761.23</v>
      </c>
      <c r="G25" s="48">
        <f>194399.36+22354.71+4492.18</f>
        <v>221246.24999999997</v>
      </c>
      <c r="H25" s="47">
        <f>F25+G25</f>
        <v>440007.48</v>
      </c>
      <c r="I25" s="6"/>
      <c r="J25" s="6"/>
      <c r="K25" s="6"/>
    </row>
    <row r="26" spans="1:11" ht="15.75">
      <c r="A26" s="46"/>
      <c r="B26" s="46"/>
      <c r="C26" s="46"/>
      <c r="D26" s="46"/>
      <c r="E26" s="46"/>
      <c r="F26" s="49"/>
      <c r="G26" s="49"/>
      <c r="H26" s="47"/>
      <c r="I26" s="6"/>
      <c r="J26" s="6"/>
      <c r="K26" s="6"/>
    </row>
    <row r="27" spans="1:11" ht="15.75">
      <c r="A27" s="37" t="s">
        <v>30</v>
      </c>
      <c r="B27" s="37"/>
      <c r="C27" s="37"/>
      <c r="D27" s="37"/>
      <c r="E27" s="37"/>
      <c r="F27" s="13">
        <v>654531.01</v>
      </c>
      <c r="G27" s="13">
        <v>3550661.34</v>
      </c>
      <c r="H27" s="13">
        <f t="shared" si="0"/>
        <v>4205192.3499999996</v>
      </c>
      <c r="I27" s="6"/>
      <c r="J27" s="6"/>
      <c r="K27" s="6"/>
    </row>
    <row r="28" spans="1:11" ht="15.75">
      <c r="A28" s="37" t="s">
        <v>31</v>
      </c>
      <c r="B28" s="37"/>
      <c r="C28" s="37"/>
      <c r="D28" s="37"/>
      <c r="E28" s="37"/>
      <c r="F28" s="13">
        <v>0</v>
      </c>
      <c r="G28" s="13">
        <v>0</v>
      </c>
      <c r="H28" s="13">
        <f t="shared" si="0"/>
        <v>0</v>
      </c>
      <c r="I28" s="6"/>
      <c r="J28" s="6"/>
      <c r="K28" s="6"/>
    </row>
    <row r="29" spans="1:11" ht="15.75">
      <c r="A29" s="37" t="s">
        <v>32</v>
      </c>
      <c r="B29" s="37"/>
      <c r="C29" s="37"/>
      <c r="D29" s="37"/>
      <c r="E29" s="37"/>
      <c r="F29" s="13">
        <f>497433.97+28684.49+3353.2+54763.85</f>
        <v>584235.50999999989</v>
      </c>
      <c r="G29" s="13">
        <f>502563.11+29159.89+3353.2+59660.27</f>
        <v>594736.47</v>
      </c>
      <c r="H29" s="13">
        <f>F29+G29</f>
        <v>1178971.98</v>
      </c>
      <c r="I29" s="6"/>
      <c r="J29" s="6"/>
      <c r="K29" s="6"/>
    </row>
    <row r="30" spans="1:11" ht="15.75">
      <c r="A30" s="50" t="s">
        <v>33</v>
      </c>
      <c r="B30" s="50"/>
      <c r="C30" s="50"/>
      <c r="D30" s="50"/>
      <c r="E30" s="50"/>
      <c r="F30" s="17">
        <f>SUM(F18:F29)</f>
        <v>6533479.9800000014</v>
      </c>
      <c r="G30" s="17">
        <f t="shared" ref="G30" si="1">SUM(G18:G29)</f>
        <v>9496501.160000002</v>
      </c>
      <c r="H30" s="17">
        <f>SUM(H18:H29)</f>
        <v>16029981.140000002</v>
      </c>
      <c r="I30" s="18"/>
      <c r="J30" s="18"/>
      <c r="K30" s="6"/>
    </row>
    <row r="31" spans="1:11" ht="15.75">
      <c r="A31" s="6"/>
      <c r="B31" s="6"/>
      <c r="C31" s="6"/>
      <c r="D31" s="6"/>
      <c r="E31" s="6"/>
      <c r="F31" s="18"/>
      <c r="G31" s="18"/>
      <c r="H31" s="18"/>
      <c r="I31" s="6"/>
      <c r="J31" s="6"/>
      <c r="K31" s="6"/>
    </row>
    <row r="32" spans="1:11" ht="15.75">
      <c r="A32" s="19" t="s">
        <v>34</v>
      </c>
      <c r="B32" s="20"/>
      <c r="C32" s="21"/>
      <c r="D32" s="21"/>
      <c r="E32" s="21"/>
      <c r="F32" s="21"/>
      <c r="G32" s="21"/>
      <c r="H32" s="22"/>
      <c r="I32" s="6"/>
      <c r="J32" s="6"/>
      <c r="K32" s="6"/>
    </row>
    <row r="33" spans="1:11" ht="31.5">
      <c r="A33" s="43" t="s">
        <v>13</v>
      </c>
      <c r="B33" s="44"/>
      <c r="C33" s="44"/>
      <c r="D33" s="44"/>
      <c r="E33" s="45"/>
      <c r="F33" s="11" t="s">
        <v>8</v>
      </c>
      <c r="G33" s="11" t="s">
        <v>9</v>
      </c>
      <c r="H33" s="12" t="s">
        <v>23</v>
      </c>
      <c r="I33" s="6"/>
      <c r="J33" s="6"/>
      <c r="K33" s="6"/>
    </row>
    <row r="34" spans="1:11" ht="15.75">
      <c r="A34" s="37" t="s">
        <v>35</v>
      </c>
      <c r="B34" s="37"/>
      <c r="C34" s="37"/>
      <c r="D34" s="37"/>
      <c r="E34" s="37"/>
      <c r="F34" s="13">
        <v>5206562.68</v>
      </c>
      <c r="G34" s="13">
        <v>5276325.29</v>
      </c>
      <c r="H34" s="13">
        <f>SUM(F34:G34)</f>
        <v>10482887.969999999</v>
      </c>
      <c r="I34" s="6"/>
      <c r="J34" s="6"/>
      <c r="K34" s="6"/>
    </row>
    <row r="35" spans="1:11" ht="15.75">
      <c r="A35" s="37" t="s">
        <v>36</v>
      </c>
      <c r="B35" s="37"/>
      <c r="C35" s="37"/>
      <c r="D35" s="37"/>
      <c r="E35" s="37"/>
      <c r="F35" s="13">
        <v>170690.38</v>
      </c>
      <c r="G35" s="13">
        <v>134962.04999999999</v>
      </c>
      <c r="H35" s="13">
        <f t="shared" ref="H35:H38" si="2">SUM(F35:G35)</f>
        <v>305652.43</v>
      </c>
      <c r="I35" s="6"/>
      <c r="J35" s="6"/>
      <c r="K35" s="6"/>
    </row>
    <row r="36" spans="1:11" ht="15.75">
      <c r="A36" s="37" t="s">
        <v>37</v>
      </c>
      <c r="B36" s="37"/>
      <c r="C36" s="37"/>
      <c r="D36" s="37"/>
      <c r="E36" s="37"/>
      <c r="F36" s="13">
        <v>0</v>
      </c>
      <c r="G36" s="13">
        <v>0</v>
      </c>
      <c r="H36" s="13">
        <f t="shared" si="2"/>
        <v>0</v>
      </c>
      <c r="I36" s="6"/>
      <c r="J36" s="6"/>
      <c r="K36" s="6"/>
    </row>
    <row r="37" spans="1:11" ht="15.75">
      <c r="A37" s="37" t="s">
        <v>38</v>
      </c>
      <c r="B37" s="37"/>
      <c r="C37" s="37"/>
      <c r="D37" s="37"/>
      <c r="E37" s="37"/>
      <c r="F37" s="13">
        <v>0</v>
      </c>
      <c r="G37" s="13">
        <v>0</v>
      </c>
      <c r="H37" s="13">
        <f t="shared" si="2"/>
        <v>0</v>
      </c>
      <c r="I37" s="6"/>
      <c r="J37" s="6"/>
      <c r="K37" s="6"/>
    </row>
    <row r="38" spans="1:11" ht="15.75">
      <c r="A38" s="37" t="s">
        <v>39</v>
      </c>
      <c r="B38" s="37"/>
      <c r="C38" s="37"/>
      <c r="D38" s="37"/>
      <c r="E38" s="37"/>
      <c r="F38" s="13">
        <v>162.47</v>
      </c>
      <c r="G38" s="13">
        <v>162.47</v>
      </c>
      <c r="H38" s="13">
        <f t="shared" si="2"/>
        <v>324.94</v>
      </c>
      <c r="I38" s="6"/>
      <c r="J38" s="6"/>
      <c r="K38" s="6"/>
    </row>
    <row r="39" spans="1:11" ht="15.75">
      <c r="A39" s="50" t="s">
        <v>40</v>
      </c>
      <c r="B39" s="50"/>
      <c r="C39" s="50"/>
      <c r="D39" s="50"/>
      <c r="E39" s="50"/>
      <c r="F39" s="17">
        <f>SUM(F34:F38)</f>
        <v>5377415.5299999993</v>
      </c>
      <c r="G39" s="17">
        <f>SUM(G34:G38)</f>
        <v>5411449.8099999996</v>
      </c>
      <c r="H39" s="17">
        <f>SUM(H34:H38)</f>
        <v>10788865.339999998</v>
      </c>
      <c r="I39" s="6"/>
      <c r="J39" s="6"/>
      <c r="K39" s="6"/>
    </row>
    <row r="40" spans="1:11" ht="15.75">
      <c r="A40" s="23"/>
      <c r="B40" s="23"/>
      <c r="C40" s="23"/>
      <c r="D40" s="23"/>
      <c r="E40" s="23"/>
      <c r="F40" s="24"/>
      <c r="G40" s="24"/>
      <c r="H40" s="24"/>
      <c r="I40" s="6"/>
      <c r="J40" s="6"/>
      <c r="K40" s="6"/>
    </row>
    <row r="41" spans="1:11" ht="31.5">
      <c r="F41" s="11" t="s">
        <v>8</v>
      </c>
      <c r="G41" s="11" t="s">
        <v>9</v>
      </c>
      <c r="H41" s="12" t="s">
        <v>23</v>
      </c>
    </row>
    <row r="42" spans="1:11" ht="15.75">
      <c r="A42" s="50" t="s">
        <v>41</v>
      </c>
      <c r="B42" s="50"/>
      <c r="C42" s="50"/>
      <c r="D42" s="50"/>
      <c r="E42" s="50"/>
      <c r="F42" s="13">
        <f>F30-F39</f>
        <v>1156064.450000002</v>
      </c>
      <c r="G42" s="13">
        <f>G30-G39</f>
        <v>4085051.3500000024</v>
      </c>
      <c r="H42" s="13">
        <f>H30-H39</f>
        <v>5241115.8000000045</v>
      </c>
      <c r="I42" s="6" t="s">
        <v>42</v>
      </c>
      <c r="J42" s="6"/>
      <c r="K42" s="6"/>
    </row>
    <row r="43" spans="1:11" ht="15.75">
      <c r="A43" s="1"/>
      <c r="B43" s="1"/>
      <c r="C43" s="1"/>
      <c r="D43" s="1"/>
      <c r="E43" s="1"/>
      <c r="F43" s="18"/>
      <c r="G43" s="18"/>
      <c r="H43" s="18"/>
      <c r="I43" s="6"/>
      <c r="J43" s="6"/>
      <c r="K43" s="6"/>
    </row>
    <row r="44" spans="1:11" ht="15.75">
      <c r="A44" s="52" t="s">
        <v>43</v>
      </c>
      <c r="B44" s="53"/>
      <c r="C44" s="53"/>
      <c r="D44" s="53"/>
      <c r="E44" s="54"/>
      <c r="F44" s="58">
        <v>84068249.519999996</v>
      </c>
      <c r="G44" s="60">
        <v>87851585.079999998</v>
      </c>
      <c r="H44" s="25"/>
      <c r="I44" s="6"/>
      <c r="J44" s="6"/>
      <c r="K44" s="6"/>
    </row>
    <row r="45" spans="1:11" ht="15.75">
      <c r="A45" s="55"/>
      <c r="B45" s="56"/>
      <c r="C45" s="56"/>
      <c r="D45" s="56"/>
      <c r="E45" s="57"/>
      <c r="F45" s="59"/>
      <c r="G45" s="60"/>
      <c r="H45" s="25"/>
      <c r="I45" s="6"/>
      <c r="J45" s="6"/>
      <c r="K45" s="6"/>
    </row>
    <row r="46" spans="1:11" ht="15.75">
      <c r="A46" s="37" t="s">
        <v>44</v>
      </c>
      <c r="B46" s="37"/>
      <c r="C46" s="37"/>
      <c r="D46" s="37"/>
      <c r="E46" s="37"/>
      <c r="F46" s="13">
        <f>+F50+51608.26</f>
        <v>15078288.619999999</v>
      </c>
      <c r="G46" s="13">
        <v>15229183.029999999</v>
      </c>
      <c r="H46" s="26"/>
      <c r="I46" s="18"/>
      <c r="J46" s="6"/>
      <c r="K46" s="6"/>
    </row>
    <row r="47" spans="1:11" ht="15.75">
      <c r="A47" s="27"/>
      <c r="B47" s="27"/>
      <c r="C47" s="27"/>
      <c r="D47" s="27"/>
      <c r="E47" s="27"/>
      <c r="F47" s="18"/>
      <c r="G47" s="18"/>
      <c r="H47" s="18"/>
      <c r="I47" s="18"/>
      <c r="J47" s="6"/>
      <c r="K47" s="6"/>
    </row>
    <row r="48" spans="1:11" ht="15.75">
      <c r="A48" s="50" t="s">
        <v>45</v>
      </c>
      <c r="B48" s="50"/>
      <c r="C48" s="50"/>
      <c r="D48" s="50"/>
      <c r="E48" s="50"/>
      <c r="F48" s="50"/>
      <c r="G48" s="50"/>
      <c r="H48" s="28"/>
      <c r="I48" s="6"/>
      <c r="J48" s="6"/>
      <c r="K48" s="6"/>
    </row>
    <row r="49" spans="1:11" ht="15.75">
      <c r="A49" s="51" t="s">
        <v>13</v>
      </c>
      <c r="B49" s="51"/>
      <c r="C49" s="51"/>
      <c r="D49" s="51"/>
      <c r="E49" s="51"/>
      <c r="F49" s="11" t="s">
        <v>8</v>
      </c>
      <c r="G49" s="11" t="s">
        <v>9</v>
      </c>
      <c r="H49" s="29"/>
      <c r="I49" s="6"/>
      <c r="J49" s="6"/>
      <c r="K49" s="6"/>
    </row>
    <row r="50" spans="1:11" ht="15.75">
      <c r="A50" s="37" t="s">
        <v>46</v>
      </c>
      <c r="B50" s="37"/>
      <c r="C50" s="37"/>
      <c r="D50" s="37"/>
      <c r="E50" s="37"/>
      <c r="F50" s="13">
        <v>15026680.359999999</v>
      </c>
      <c r="G50" s="13">
        <v>15188343.130000001</v>
      </c>
      <c r="H50" s="26"/>
      <c r="I50" s="27"/>
      <c r="J50" s="6"/>
      <c r="K50" s="6"/>
    </row>
    <row r="51" spans="1:11" ht="15.75">
      <c r="A51" s="37" t="s">
        <v>47</v>
      </c>
      <c r="B51" s="37"/>
      <c r="C51" s="37"/>
      <c r="D51" s="37"/>
      <c r="E51" s="37"/>
      <c r="F51" s="13">
        <v>15026680.359999999</v>
      </c>
      <c r="G51" s="13">
        <v>15188343.130000001</v>
      </c>
      <c r="H51" s="26"/>
      <c r="I51" s="6"/>
      <c r="J51" s="6"/>
      <c r="K51" s="6"/>
    </row>
    <row r="52" spans="1:11" ht="15.75">
      <c r="A52" s="37" t="s">
        <v>48</v>
      </c>
      <c r="B52" s="37"/>
      <c r="C52" s="37"/>
      <c r="D52" s="37"/>
      <c r="E52" s="37"/>
      <c r="F52" s="13">
        <v>869227.45</v>
      </c>
      <c r="G52" s="13">
        <v>883633.45</v>
      </c>
      <c r="H52" s="26"/>
      <c r="I52" s="6"/>
      <c r="J52" s="6"/>
      <c r="K52" s="6"/>
    </row>
    <row r="53" spans="1:11" ht="15.75">
      <c r="A53" s="37" t="s">
        <v>49</v>
      </c>
      <c r="B53" s="37"/>
      <c r="C53" s="37"/>
      <c r="D53" s="37"/>
      <c r="E53" s="37"/>
      <c r="F53" s="13">
        <v>101612.31</v>
      </c>
      <c r="G53" s="13">
        <v>101612.31</v>
      </c>
      <c r="H53" s="26"/>
      <c r="I53" s="6"/>
      <c r="J53" s="6"/>
      <c r="K53" s="6"/>
    </row>
    <row r="54" spans="1:11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.75">
      <c r="A55" s="40" t="s">
        <v>50</v>
      </c>
      <c r="B55" s="40"/>
      <c r="C55" s="40"/>
      <c r="D55" s="40"/>
      <c r="E55" s="40"/>
      <c r="F55" s="40"/>
      <c r="G55" s="40"/>
      <c r="H55" s="40"/>
      <c r="I55" s="6"/>
      <c r="J55" s="6"/>
      <c r="K55" s="6"/>
    </row>
    <row r="56" spans="1:11" ht="15.75">
      <c r="A56" s="30"/>
      <c r="B56" s="30" t="s">
        <v>51</v>
      </c>
      <c r="C56" s="30"/>
      <c r="D56" s="30"/>
      <c r="E56" s="30"/>
      <c r="F56" s="30"/>
      <c r="G56" s="30"/>
      <c r="H56" s="30"/>
      <c r="I56" s="6"/>
      <c r="J56" s="6"/>
      <c r="K56" s="6"/>
    </row>
    <row r="57" spans="1:11" ht="15.75">
      <c r="A57" s="31"/>
      <c r="B57" s="31" t="s">
        <v>52</v>
      </c>
      <c r="C57" s="31"/>
      <c r="D57" s="31"/>
      <c r="E57" s="31"/>
      <c r="F57" s="31"/>
      <c r="G57" s="31"/>
      <c r="H57" s="6"/>
      <c r="I57" s="6"/>
      <c r="J57" s="6"/>
      <c r="K57" s="6"/>
    </row>
    <row r="58" spans="1:11" ht="15.75">
      <c r="A58" s="40" t="s">
        <v>53</v>
      </c>
      <c r="B58" s="40"/>
      <c r="C58" s="40"/>
      <c r="D58" s="40"/>
      <c r="E58" s="40"/>
      <c r="F58" s="40"/>
      <c r="G58" s="40"/>
      <c r="H58" s="40"/>
      <c r="I58" s="6"/>
      <c r="J58" s="6"/>
      <c r="K58" s="6"/>
    </row>
    <row r="59" spans="1:11" ht="15.75">
      <c r="A59" s="6"/>
      <c r="B59" s="38" t="s">
        <v>54</v>
      </c>
      <c r="C59" s="38"/>
      <c r="D59" s="38"/>
      <c r="E59" s="38"/>
      <c r="F59" s="38"/>
      <c r="G59" s="38"/>
      <c r="H59" s="6"/>
      <c r="I59" s="6"/>
      <c r="J59" s="6"/>
      <c r="K59" s="6"/>
    </row>
    <row r="60" spans="1:11" ht="15.75">
      <c r="A60" s="6"/>
      <c r="B60" s="6" t="s">
        <v>55</v>
      </c>
      <c r="C60" s="6"/>
      <c r="D60" s="6"/>
      <c r="E60" s="6" t="s">
        <v>56</v>
      </c>
      <c r="F60" s="6"/>
      <c r="G60" s="61" t="s">
        <v>57</v>
      </c>
      <c r="H60" s="61"/>
      <c r="I60" s="6"/>
      <c r="J60" s="6"/>
      <c r="K60" s="6"/>
    </row>
    <row r="61" spans="1:11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.75">
      <c r="A65" s="6"/>
      <c r="B65" s="6"/>
      <c r="C65" s="6"/>
      <c r="D65" s="6"/>
      <c r="E65" s="6"/>
      <c r="F65" s="32"/>
      <c r="G65" s="6"/>
      <c r="H65" s="6"/>
      <c r="I65" s="6"/>
      <c r="J65" s="6"/>
      <c r="K65" s="6"/>
    </row>
    <row r="66" spans="1:11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</sheetData>
  <sheetProtection password="C993" sheet="1" objects="1" scenarios="1"/>
  <mergeCells count="50">
    <mergeCell ref="G60:H60"/>
    <mergeCell ref="A50:E50"/>
    <mergeCell ref="A51:E51"/>
    <mergeCell ref="A52:E52"/>
    <mergeCell ref="A53:E53"/>
    <mergeCell ref="A55:H55"/>
    <mergeCell ref="A58:H58"/>
    <mergeCell ref="F44:F45"/>
    <mergeCell ref="G44:G45"/>
    <mergeCell ref="A46:E46"/>
    <mergeCell ref="A48:G48"/>
    <mergeCell ref="B59:G59"/>
    <mergeCell ref="A49:E49"/>
    <mergeCell ref="A35:E35"/>
    <mergeCell ref="A36:E36"/>
    <mergeCell ref="A37:E37"/>
    <mergeCell ref="A38:E38"/>
    <mergeCell ref="A39:E39"/>
    <mergeCell ref="A42:E42"/>
    <mergeCell ref="A44:E45"/>
    <mergeCell ref="A34:E34"/>
    <mergeCell ref="A22:E22"/>
    <mergeCell ref="A23:E24"/>
    <mergeCell ref="F23:F24"/>
    <mergeCell ref="G23:G24"/>
    <mergeCell ref="A27:E27"/>
    <mergeCell ref="A28:E28"/>
    <mergeCell ref="A29:E29"/>
    <mergeCell ref="A30:E30"/>
    <mergeCell ref="A33:E33"/>
    <mergeCell ref="H23:H24"/>
    <mergeCell ref="A25:E26"/>
    <mergeCell ref="F25:F26"/>
    <mergeCell ref="G25:G26"/>
    <mergeCell ref="H25:H26"/>
    <mergeCell ref="A1:H2"/>
    <mergeCell ref="A3:F3"/>
    <mergeCell ref="G3:H3"/>
    <mergeCell ref="A21:E21"/>
    <mergeCell ref="A4:F4"/>
    <mergeCell ref="G4:H4"/>
    <mergeCell ref="A7:E7"/>
    <mergeCell ref="A15:H15"/>
    <mergeCell ref="A16:C16"/>
    <mergeCell ref="A17:E17"/>
    <mergeCell ref="A18:E19"/>
    <mergeCell ref="F18:F19"/>
    <mergeCell ref="G18:G19"/>
    <mergeCell ref="H18:H19"/>
    <mergeCell ref="A20:E20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21:H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IPMT</dc:creator>
  <cp:lastModifiedBy>Denise</cp:lastModifiedBy>
  <cp:lastPrinted>2013-11-26T16:55:17Z</cp:lastPrinted>
  <dcterms:created xsi:type="dcterms:W3CDTF">2013-11-26T16:55:02Z</dcterms:created>
  <dcterms:modified xsi:type="dcterms:W3CDTF">2013-11-26T19:31:03Z</dcterms:modified>
</cp:coreProperties>
</file>